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I:\MKTPlanMRA\Planejamento\2024\Regional\Eventos Regionais\EVENTOS 2025\VITÓRIA_não usar\CHEF DE FAMILIA\"/>
    </mc:Choice>
  </mc:AlternateContent>
  <xr:revisionPtr revIDLastSave="0" documentId="13_ncr:1_{07DEA831-5A4C-4E41-B6A2-65163993A6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TROCINIO" sheetId="3" r:id="rId1"/>
  </sheets>
  <definedNames>
    <definedName name="_xlnm.Print_Area" localSheetId="0">PATROCINIO!$A$1:$L$34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  <definedName name="VALORETAPA" localSheetId="0">PATROCINIO!$O$32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" l="1"/>
  <c r="G32" i="3"/>
  <c r="L27" i="3" l="1"/>
  <c r="O27" i="3" s="1"/>
  <c r="K27" i="3"/>
  <c r="L31" i="3"/>
  <c r="O31" i="3" s="1"/>
  <c r="N31" i="3" s="1"/>
  <c r="K31" i="3"/>
  <c r="L30" i="3"/>
  <c r="O30" i="3" s="1"/>
  <c r="N30" i="3" s="1"/>
  <c r="K30" i="3"/>
  <c r="L29" i="3"/>
  <c r="O29" i="3" s="1"/>
  <c r="N29" i="3" s="1"/>
  <c r="K29" i="3"/>
  <c r="L28" i="3"/>
  <c r="O28" i="3" s="1"/>
  <c r="N28" i="3" s="1"/>
  <c r="K28" i="3"/>
  <c r="L26" i="3"/>
  <c r="O26" i="3" s="1"/>
  <c r="N26" i="3" s="1"/>
  <c r="K26" i="3"/>
  <c r="L25" i="3"/>
  <c r="O25" i="3" s="1"/>
  <c r="N25" i="3" s="1"/>
  <c r="K25" i="3"/>
  <c r="L24" i="3"/>
  <c r="O24" i="3" s="1"/>
  <c r="N24" i="3" s="1"/>
  <c r="K24" i="3"/>
  <c r="L23" i="3"/>
  <c r="O23" i="3" s="1"/>
  <c r="N23" i="3" s="1"/>
  <c r="K23" i="3"/>
  <c r="L22" i="3"/>
  <c r="O22" i="3" s="1"/>
  <c r="N22" i="3" s="1"/>
  <c r="K22" i="3"/>
  <c r="L21" i="3"/>
  <c r="O21" i="3" s="1"/>
  <c r="N21" i="3" s="1"/>
  <c r="K21" i="3"/>
  <c r="L20" i="3"/>
  <c r="O20" i="3" s="1"/>
  <c r="N20" i="3" s="1"/>
  <c r="K20" i="3"/>
  <c r="L19" i="3"/>
  <c r="O19" i="3" s="1"/>
  <c r="N19" i="3" s="1"/>
  <c r="K19" i="3"/>
  <c r="L17" i="3"/>
  <c r="O17" i="3" s="1"/>
  <c r="N17" i="3" s="1"/>
  <c r="K17" i="3"/>
  <c r="L16" i="3"/>
  <c r="O16" i="3" s="1"/>
  <c r="N16" i="3" s="1"/>
  <c r="K16" i="3"/>
  <c r="L15" i="3"/>
  <c r="O15" i="3" s="1"/>
  <c r="N15" i="3" s="1"/>
  <c r="K15" i="3"/>
  <c r="L14" i="3"/>
  <c r="O14" i="3" s="1"/>
  <c r="N14" i="3" s="1"/>
  <c r="K14" i="3"/>
  <c r="L13" i="3"/>
  <c r="O13" i="3" s="1"/>
  <c r="N13" i="3" s="1"/>
  <c r="K13" i="3"/>
  <c r="L11" i="3"/>
  <c r="O11" i="3" s="1"/>
  <c r="N11" i="3" s="1"/>
  <c r="K11" i="3"/>
  <c r="L12" i="3"/>
  <c r="O12" i="3" s="1"/>
  <c r="N12" i="3" s="1"/>
  <c r="K12" i="3"/>
  <c r="L18" i="3"/>
  <c r="O18" i="3" s="1"/>
  <c r="N18" i="3" s="1"/>
  <c r="K18" i="3"/>
  <c r="N27" i="3" l="1"/>
  <c r="O32" i="3"/>
  <c r="M32" i="3"/>
</calcChain>
</file>

<file path=xl/sharedStrings.xml><?xml version="1.0" encoding="utf-8"?>
<sst xmlns="http://schemas.openxmlformats.org/spreadsheetml/2006/main" count="105" uniqueCount="60">
  <si>
    <t>VEICULO</t>
  </si>
  <si>
    <t>PERÍODO</t>
  </si>
  <si>
    <t>ESQUEMA COMERCIAL</t>
  </si>
  <si>
    <t>DURAÇÃO</t>
  </si>
  <si>
    <t>INSERÇÕES</t>
  </si>
  <si>
    <t>CONVERSÃO</t>
  </si>
  <si>
    <t>PROGRAMA</t>
  </si>
  <si>
    <t>R$ | BASE</t>
  </si>
  <si>
    <t>R$ | UNITÁRIO</t>
  </si>
  <si>
    <t>R$ | TOTAL</t>
  </si>
  <si>
    <t>DESCONTO</t>
  </si>
  <si>
    <t>R$ | UNITÁRIO NEGOCIADO</t>
  </si>
  <si>
    <t>R$ | TOTAL 
NEGOCIADO</t>
  </si>
  <si>
    <t>PROJETO</t>
  </si>
  <si>
    <t>-</t>
  </si>
  <si>
    <t>ROTATIVO</t>
  </si>
  <si>
    <t>HOME E EDITORIAS</t>
  </si>
  <si>
    <t>EXCLUSIVO</t>
  </si>
  <si>
    <t>TOTAL POR ETAPA</t>
  </si>
  <si>
    <t>TOTAL</t>
  </si>
  <si>
    <t>TV VITORIA</t>
  </si>
  <si>
    <t>FOLHA VITORIA</t>
  </si>
  <si>
    <t>JOVEM PAN</t>
  </si>
  <si>
    <t>CHEF DE FAMILIA</t>
  </si>
  <si>
    <t>REALITY SHOW SOBRE CULINARIA E GASTRONOMIA</t>
  </si>
  <si>
    <t>SÁBADO 14H</t>
  </si>
  <si>
    <t>12 EPISODIOS</t>
  </si>
  <si>
    <t>TV VITORIA - ESPÍRITO SANTO - CANAL 6.1</t>
  </si>
  <si>
    <t>CHAMADAS CARACTERIZADAS DO PROJETO COM ASSINATURA DE 5" DO CLIENTE</t>
  </si>
  <si>
    <t>VINHETAS CARACTERIZADAS DO PROJETO COM ASSINATURA DE 5" DO CLIENTE</t>
  </si>
  <si>
    <t>MIL IMPRESSÕES DE BANNERS CARACTERIZADO DO PROJETO COM APLICAÇÃO DA MARCA DO CLIENTE</t>
  </si>
  <si>
    <t>SABADO 14H</t>
  </si>
  <si>
    <t>LOGO APLICADA NO HOT SITE DO PROJETO</t>
  </si>
  <si>
    <t>SORTEIO DE BRINDES E PRODUTOS DO CLIENTE NA PROGRAMAÇÃO LOCAL</t>
  </si>
  <si>
    <t>ENGAGES</t>
  </si>
  <si>
    <t>APLICAÇÃO DA MARCA DO CLIENTE EM TODOS OS MATERIAIS DE DIVULGAÇÃO</t>
  </si>
  <si>
    <t>LOCAL</t>
  </si>
  <si>
    <t>HOTSITE</t>
  </si>
  <si>
    <t>REDES SOOCIAIS</t>
  </si>
  <si>
    <t>MERCAHANDINSG CONTEXTUALIZADO* VEICULADO NO BREAK</t>
  </si>
  <si>
    <t>5"</t>
  </si>
  <si>
    <t>60"</t>
  </si>
  <si>
    <t>BALANÇO GERAL</t>
  </si>
  <si>
    <t>CIDADE ALERTA ES</t>
  </si>
  <si>
    <t>FALA BRASL</t>
  </si>
  <si>
    <t>FALA ES</t>
  </si>
  <si>
    <t>HOJE EM DIA</t>
  </si>
  <si>
    <t>JORNAL DA TV VITORIA</t>
  </si>
  <si>
    <t>VT DE 30" EXCLUSIVO DO CLIENTE VEICULADO NO BREAK OU PROXIMO A EXIBIÇÃO DO PROGRAMA CHEF DE FAMILIA A DEPENDER DA DISPONIBILIDADE</t>
  </si>
  <si>
    <t>30"</t>
  </si>
  <si>
    <t>INSERT DE 7" DO CLIENTE DURANTE O PROGRAMA</t>
  </si>
  <si>
    <t>7"</t>
  </si>
  <si>
    <t>PROVA PERSONALIZADA DO CLIENTE NO PROGRAMA</t>
  </si>
  <si>
    <t>MIL IMPRESSÕES DE BANNERS DISPLAY</t>
  </si>
  <si>
    <t>SPOTS DE 30"</t>
  </si>
  <si>
    <t>FM O DIA</t>
  </si>
  <si>
    <t>02 REELS + 08 STORIES + 01 FOTO - ALESSANDRO ELLER</t>
  </si>
  <si>
    <t>GRADE EXCLUSIVA DO CLIENTE - VTS 30"</t>
  </si>
  <si>
    <t>PREVISÃO - AGOSTO A NOVEMBRO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</si>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</sst>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  <numFmt numFmtId="167" formatCode="&quot;R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</font>
    <font>
      <sz val="2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u/>
      <sz val="18"/>
      <name val="Arial"/>
      <family val="2"/>
    </font>
    <font>
      <b/>
      <sz val="26"/>
      <name val="Arial"/>
      <family val="2"/>
    </font>
    <font>
      <sz val="12"/>
      <color rgb="FF40404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n">
        <color theme="0" tint="-0.249977111117893"/>
      </top>
      <bottom style="thick">
        <color theme="0"/>
      </bottom>
      <diagonal/>
    </border>
    <border>
      <left/>
      <right style="thick">
        <color theme="0"/>
      </right>
      <top style="thin">
        <color theme="0" tint="-0.249977111117893"/>
      </top>
      <bottom style="thick">
        <color theme="0"/>
      </bottom>
      <diagonal/>
    </border>
    <border>
      <left/>
      <right/>
      <top style="thin">
        <color theme="0" tint="-0.249977111117893"/>
      </top>
      <bottom style="thick">
        <color theme="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6">
    <xf numFmtId="0" fontId="0" fillId="0" borderId="0" xfId="0"/>
    <xf numFmtId="0" fontId="4" fillId="0" borderId="0" xfId="4" applyFont="1"/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3" borderId="4" xfId="4" applyFont="1" applyFill="1" applyBorder="1" applyAlignment="1">
      <alignment horizontal="center" vertical="center"/>
    </xf>
    <xf numFmtId="165" fontId="9" fillId="3" borderId="4" xfId="4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9" fillId="3" borderId="4" xfId="4" applyFont="1" applyFill="1" applyBorder="1" applyAlignment="1">
      <alignment horizontal="left" vertical="center" wrapText="1"/>
    </xf>
    <xf numFmtId="43" fontId="4" fillId="0" borderId="0" xfId="4" applyNumberFormat="1" applyFont="1" applyAlignment="1">
      <alignment vertical="center"/>
    </xf>
    <xf numFmtId="0" fontId="4" fillId="0" borderId="0" xfId="4" applyFont="1" applyAlignment="1">
      <alignment horizontal="center" vertical="center"/>
    </xf>
    <xf numFmtId="0" fontId="4" fillId="3" borderId="0" xfId="4" applyFont="1" applyFill="1" applyAlignment="1">
      <alignment vertical="center"/>
    </xf>
    <xf numFmtId="0" fontId="11" fillId="3" borderId="0" xfId="4" applyFont="1" applyFill="1" applyAlignment="1">
      <alignment horizontal="center" vertical="center"/>
    </xf>
    <xf numFmtId="3" fontId="5" fillId="3" borderId="0" xfId="4" applyNumberFormat="1" applyFont="1" applyFill="1" applyAlignment="1">
      <alignment horizontal="center" vertical="center"/>
    </xf>
    <xf numFmtId="165" fontId="11" fillId="3" borderId="0" xfId="4" applyNumberFormat="1" applyFont="1" applyFill="1" applyAlignment="1">
      <alignment horizontal="center" vertical="center"/>
    </xf>
    <xf numFmtId="3" fontId="11" fillId="3" borderId="0" xfId="4" applyNumberFormat="1" applyFont="1" applyFill="1" applyAlignment="1">
      <alignment horizontal="center" vertical="center"/>
    </xf>
    <xf numFmtId="166" fontId="5" fillId="3" borderId="0" xfId="2" applyFont="1" applyFill="1" applyBorder="1" applyAlignment="1">
      <alignment horizontal="center" vertical="center"/>
    </xf>
    <xf numFmtId="10" fontId="5" fillId="3" borderId="0" xfId="3" applyNumberFormat="1" applyFont="1" applyFill="1" applyBorder="1" applyAlignment="1">
      <alignment horizontal="center" vertical="center"/>
    </xf>
    <xf numFmtId="166" fontId="12" fillId="3" borderId="0" xfId="2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7" fontId="13" fillId="5" borderId="4" xfId="2" applyNumberFormat="1" applyFont="1" applyFill="1" applyBorder="1" applyAlignment="1">
      <alignment horizontal="center" vertical="center"/>
    </xf>
    <xf numFmtId="167" fontId="13" fillId="4" borderId="4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7" fontId="9" fillId="6" borderId="4" xfId="2" applyNumberFormat="1" applyFont="1" applyFill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165" fontId="11" fillId="0" borderId="0" xfId="4" applyNumberFormat="1" applyFont="1" applyAlignment="1">
      <alignment horizontal="center" vertical="center"/>
    </xf>
    <xf numFmtId="3" fontId="11" fillId="0" borderId="0" xfId="4" applyNumberFormat="1" applyFont="1" applyAlignment="1">
      <alignment horizontal="center" vertical="center"/>
    </xf>
    <xf numFmtId="166" fontId="5" fillId="0" borderId="0" xfId="2" applyFont="1" applyFill="1" applyBorder="1" applyAlignment="1">
      <alignment horizontal="center" vertical="center"/>
    </xf>
    <xf numFmtId="10" fontId="5" fillId="0" borderId="0" xfId="3" applyNumberFormat="1" applyFont="1" applyFill="1" applyBorder="1" applyAlignment="1">
      <alignment horizontal="center" vertical="center"/>
    </xf>
    <xf numFmtId="166" fontId="12" fillId="0" borderId="0" xfId="2" applyFont="1" applyFill="1" applyBorder="1" applyAlignment="1">
      <alignment horizontal="center" vertical="center"/>
    </xf>
    <xf numFmtId="0" fontId="4" fillId="8" borderId="0" xfId="4" applyFont="1" applyFill="1" applyAlignment="1">
      <alignment horizontal="center" vertical="center"/>
    </xf>
    <xf numFmtId="3" fontId="5" fillId="8" borderId="7" xfId="4" applyNumberFormat="1" applyFont="1" applyFill="1" applyBorder="1" applyAlignment="1">
      <alignment horizontal="center" vertical="center"/>
    </xf>
    <xf numFmtId="3" fontId="11" fillId="8" borderId="7" xfId="4" applyNumberFormat="1" applyFont="1" applyFill="1" applyBorder="1" applyAlignment="1">
      <alignment horizontal="center" vertical="center"/>
    </xf>
    <xf numFmtId="166" fontId="5" fillId="8" borderId="6" xfId="2" applyFont="1" applyFill="1" applyBorder="1" applyAlignment="1">
      <alignment horizontal="center" vertical="center"/>
    </xf>
    <xf numFmtId="166" fontId="5" fillId="8" borderId="7" xfId="2" applyFont="1" applyFill="1" applyBorder="1" applyAlignment="1">
      <alignment horizontal="center" vertical="center"/>
    </xf>
    <xf numFmtId="166" fontId="12" fillId="8" borderId="7" xfId="2" applyFont="1" applyFill="1" applyBorder="1" applyAlignment="1">
      <alignment horizontal="center" vertical="center"/>
    </xf>
    <xf numFmtId="0" fontId="4" fillId="8" borderId="0" xfId="4" applyFont="1" applyFill="1" applyAlignment="1">
      <alignment vertical="center"/>
    </xf>
    <xf numFmtId="167" fontId="17" fillId="3" borderId="0" xfId="4" applyNumberFormat="1" applyFont="1" applyFill="1" applyAlignment="1">
      <alignment vertical="center"/>
    </xf>
    <xf numFmtId="0" fontId="9" fillId="11" borderId="4" xfId="4" applyFont="1" applyFill="1" applyBorder="1" applyAlignment="1">
      <alignment horizontal="center" vertical="center"/>
    </xf>
    <xf numFmtId="16" fontId="18" fillId="6" borderId="4" xfId="4" quotePrefix="1" applyNumberFormat="1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43" fontId="15" fillId="0" borderId="0" xfId="4" applyNumberFormat="1" applyFont="1"/>
    <xf numFmtId="167" fontId="21" fillId="0" borderId="0" xfId="4" applyNumberFormat="1" applyFont="1"/>
    <xf numFmtId="10" fontId="21" fillId="0" borderId="0" xfId="0" applyNumberFormat="1" applyFont="1" applyAlignment="1">
      <alignment horizontal="center" vertical="center"/>
    </xf>
    <xf numFmtId="0" fontId="20" fillId="3" borderId="0" xfId="4" applyFont="1" applyFill="1" applyAlignment="1">
      <alignment horizontal="center" vertical="center"/>
    </xf>
    <xf numFmtId="167" fontId="20" fillId="3" borderId="0" xfId="0" applyNumberFormat="1" applyFont="1" applyFill="1" applyAlignment="1">
      <alignment horizontal="center" vertical="center"/>
    </xf>
    <xf numFmtId="167" fontId="20" fillId="3" borderId="0" xfId="4" applyNumberFormat="1" applyFont="1" applyFill="1" applyAlignment="1">
      <alignment horizontal="center" vertical="center"/>
    </xf>
    <xf numFmtId="167" fontId="19" fillId="3" borderId="0" xfId="0" applyNumberFormat="1" applyFont="1" applyFill="1" applyAlignment="1">
      <alignment horizontal="center" vertical="center"/>
    </xf>
    <xf numFmtId="164" fontId="8" fillId="6" borderId="5" xfId="1" applyFont="1" applyFill="1" applyBorder="1" applyAlignment="1">
      <alignment horizontal="center" vertical="center"/>
    </xf>
    <xf numFmtId="164" fontId="13" fillId="12" borderId="5" xfId="1" applyFont="1" applyFill="1" applyBorder="1" applyAlignment="1">
      <alignment horizontal="center" vertical="center" wrapText="1"/>
    </xf>
    <xf numFmtId="0" fontId="11" fillId="8" borderId="10" xfId="4" applyFont="1" applyFill="1" applyBorder="1" applyAlignment="1">
      <alignment horizontal="center" vertical="center"/>
    </xf>
    <xf numFmtId="0" fontId="11" fillId="8" borderId="9" xfId="4" applyFont="1" applyFill="1" applyBorder="1" applyAlignment="1">
      <alignment horizontal="center" vertical="center"/>
    </xf>
    <xf numFmtId="165" fontId="11" fillId="8" borderId="8" xfId="4" applyNumberFormat="1" applyFont="1" applyFill="1" applyBorder="1" applyAlignment="1">
      <alignment horizontal="center" vertical="center"/>
    </xf>
    <xf numFmtId="165" fontId="11" fillId="8" borderId="9" xfId="4" applyNumberFormat="1" applyFont="1" applyFill="1" applyBorder="1" applyAlignment="1">
      <alignment horizontal="center" vertical="center"/>
    </xf>
    <xf numFmtId="10" fontId="5" fillId="8" borderId="8" xfId="3" applyNumberFormat="1" applyFont="1" applyFill="1" applyBorder="1" applyAlignment="1">
      <alignment horizontal="center" vertical="center"/>
    </xf>
    <xf numFmtId="10" fontId="5" fillId="8" borderId="9" xfId="3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0" borderId="0" xfId="4" applyFont="1"/>
    <xf numFmtId="0" fontId="13" fillId="10" borderId="0" xfId="4" applyFont="1" applyFill="1" applyAlignment="1">
      <alignment horizontal="center" vertical="center"/>
    </xf>
    <xf numFmtId="0" fontId="13" fillId="9" borderId="0" xfId="4" applyFont="1" applyFill="1" applyAlignment="1">
      <alignment horizontal="center" vertical="center"/>
    </xf>
    <xf numFmtId="167" fontId="9" fillId="13" borderId="4" xfId="2" applyNumberFormat="1" applyFont="1" applyFill="1" applyBorder="1" applyAlignment="1">
      <alignment horizontal="center" vertical="center"/>
    </xf>
    <xf numFmtId="10" fontId="10" fillId="13" borderId="4" xfId="3" applyNumberFormat="1" applyFont="1" applyFill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167" fontId="9" fillId="14" borderId="4" xfId="2" applyNumberFormat="1" applyFont="1" applyFill="1" applyBorder="1" applyAlignment="1">
      <alignment horizontal="center" vertical="center"/>
    </xf>
    <xf numFmtId="0" fontId="24" fillId="6" borderId="0" xfId="4" applyFont="1" applyFill="1" applyAlignment="1">
      <alignment vertical="center"/>
    </xf>
    <xf numFmtId="0" fontId="24" fillId="6" borderId="0" xfId="4" applyFont="1" applyFill="1"/>
    <xf numFmtId="0" fontId="24" fillId="6" borderId="0" xfId="4" applyFont="1" applyFill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4" fillId="6" borderId="0" xfId="0" applyFont="1" applyFill="1" applyAlignment="1">
      <alignment vertical="center"/>
    </xf>
    <xf numFmtId="0" fontId="25" fillId="6" borderId="2" xfId="0" applyFont="1" applyFill="1" applyBorder="1" applyAlignment="1">
      <alignment horizontal="center" vertical="center"/>
    </xf>
    <xf numFmtId="0" fontId="13" fillId="8" borderId="0" xfId="4" applyFont="1" applyFill="1" applyAlignment="1">
      <alignment horizontal="center" vertical="center"/>
    </xf>
    <xf numFmtId="0" fontId="28" fillId="15" borderId="13" xfId="0" applyFont="1" applyFill="1" applyBorder="1" applyAlignment="1">
      <alignment horizontal="left" vertical="center" wrapText="1"/>
    </xf>
    <xf numFmtId="164" fontId="13" fillId="12" borderId="12" xfId="1" applyFont="1" applyFill="1" applyBorder="1" applyAlignment="1">
      <alignment horizontal="center" vertical="center" wrapText="1"/>
    </xf>
    <xf numFmtId="16" fontId="18" fillId="6" borderId="12" xfId="4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3" fillId="16" borderId="0" xfId="4" applyFont="1" applyFill="1" applyAlignment="1">
      <alignment horizontal="center" vertical="center"/>
    </xf>
    <xf numFmtId="164" fontId="22" fillId="12" borderId="12" xfId="6" applyNumberFormat="1" applyFont="1" applyFill="1" applyBorder="1" applyAlignment="1">
      <alignment horizontal="center" vertical="center" wrapText="1"/>
    </xf>
    <xf numFmtId="164" fontId="22" fillId="12" borderId="0" xfId="6" applyNumberFormat="1" applyFont="1" applyFill="1" applyBorder="1" applyAlignment="1">
      <alignment horizontal="center" vertical="center" wrapText="1"/>
    </xf>
    <xf numFmtId="164" fontId="22" fillId="12" borderId="2" xfId="6" applyNumberFormat="1" applyFont="1" applyFill="1" applyBorder="1" applyAlignment="1">
      <alignment horizontal="center" vertical="center" wrapText="1"/>
    </xf>
    <xf numFmtId="0" fontId="13" fillId="7" borderId="0" xfId="4" applyFont="1" applyFill="1" applyAlignment="1">
      <alignment horizontal="center" vertical="center"/>
    </xf>
    <xf numFmtId="164" fontId="8" fillId="6" borderId="12" xfId="1" applyFont="1" applyFill="1" applyBorder="1" applyAlignment="1">
      <alignment horizontal="center" vertical="center"/>
    </xf>
    <xf numFmtId="164" fontId="8" fillId="6" borderId="0" xfId="1" applyFont="1" applyFill="1" applyBorder="1" applyAlignment="1">
      <alignment horizontal="center" vertical="center"/>
    </xf>
    <xf numFmtId="164" fontId="8" fillId="6" borderId="2" xfId="1" applyFont="1" applyFill="1" applyBorder="1" applyAlignment="1">
      <alignment horizontal="center" vertical="center"/>
    </xf>
    <xf numFmtId="0" fontId="13" fillId="10" borderId="0" xfId="4" applyFont="1" applyFill="1" applyAlignment="1">
      <alignment horizontal="center" vertical="center"/>
    </xf>
    <xf numFmtId="0" fontId="13" fillId="9" borderId="0" xfId="4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167" fontId="19" fillId="3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167" fontId="20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20" fillId="3" borderId="0" xfId="0" applyNumberFormat="1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4" fillId="6" borderId="0" xfId="4" applyFont="1" applyFill="1" applyAlignment="1">
      <alignment horizontal="center" vertical="center"/>
    </xf>
    <xf numFmtId="164" fontId="24" fillId="6" borderId="0" xfId="1" applyFont="1" applyFill="1" applyBorder="1" applyAlignment="1">
      <alignment horizontal="center" vertical="center"/>
    </xf>
    <xf numFmtId="0" fontId="27" fillId="6" borderId="0" xfId="4" applyFont="1" applyFill="1" applyAlignment="1">
      <alignment horizontal="center" vertical="center"/>
    </xf>
    <xf numFmtId="0" fontId="24" fillId="6" borderId="0" xfId="6" applyFont="1" applyFill="1" applyAlignment="1">
      <alignment horizontal="center" vertical="center" wrapText="1"/>
    </xf>
    <xf numFmtId="0" fontId="26" fillId="6" borderId="0" xfId="5" applyFont="1" applyFill="1" applyAlignment="1">
      <alignment horizontal="center" vertical="center"/>
    </xf>
  </cellXfs>
  <cellStyles count="7">
    <cellStyle name="Hiperlink" xfId="5" builtinId="8"/>
    <cellStyle name="Hyperlink" xfId="6" xr:uid="{00000000-000B-0000-0000-000008000000}"/>
    <cellStyle name="Moeda" xfId="2" builtinId="4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D1CC00"/>
      <color rgb="FF0070C0"/>
      <color rgb="FFC65911"/>
      <color rgb="FFBF8F00"/>
      <color rgb="FFFFD966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5C40-5D44-4694-AEB4-5956EBC24D23}">
  <sheetPr>
    <pageSetUpPr fitToPage="1"/>
  </sheetPr>
  <dimension ref="A1:T170"/>
  <sheetViews>
    <sheetView showGridLines="0" tabSelected="1" zoomScale="80" zoomScaleNormal="80" workbookViewId="0">
      <selection activeCell="A33" sqref="A33"/>
    </sheetView>
  </sheetViews>
  <sheetFormatPr defaultColWidth="9.140625" defaultRowHeight="12.75" customHeight="1" x14ac:dyDescent="0.2"/>
  <cols>
    <col min="1" max="1" width="23" style="1" customWidth="1"/>
    <col min="2" max="2" width="16.85546875" style="1" customWidth="1"/>
    <col min="3" max="3" width="0.28515625" style="1" customWidth="1"/>
    <col min="4" max="4" width="13.140625" style="1" hidden="1" customWidth="1"/>
    <col min="5" max="5" width="76.28515625" style="1" customWidth="1"/>
    <col min="6" max="6" width="10.5703125" style="1" customWidth="1"/>
    <col min="7" max="7" width="14.85546875" style="1" customWidth="1"/>
    <col min="8" max="8" width="14.28515625" style="1" customWidth="1"/>
    <col min="9" max="9" width="32.42578125" style="1" bestFit="1" customWidth="1"/>
    <col min="10" max="10" width="18.7109375" style="1" customWidth="1"/>
    <col min="11" max="11" width="21.7109375" style="1" customWidth="1"/>
    <col min="12" max="12" width="25" style="1" bestFit="1" customWidth="1"/>
    <col min="13" max="14" width="18.7109375" style="1" customWidth="1"/>
    <col min="15" max="15" width="27.42578125" style="12" customWidth="1"/>
    <col min="16" max="16" width="11" style="1" bestFit="1" customWidth="1"/>
    <col min="17" max="19" width="9.140625" style="1"/>
    <col min="20" max="20" width="59.28515625" style="1" customWidth="1"/>
    <col min="21" max="41" width="9.140625" style="1"/>
    <col min="42" max="42" width="0" style="1" hidden="1" customWidth="1"/>
    <col min="43" max="16384" width="9.140625" style="1"/>
  </cols>
  <sheetData>
    <row r="1" spans="1:20" ht="18.75" customHeight="1" x14ac:dyDescent="0.2">
      <c r="A1" s="103" t="s">
        <v>23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20" ht="18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20" s="63" customFormat="1" ht="18.75" customHeight="1" x14ac:dyDescent="0.35">
      <c r="A3" s="104" t="s">
        <v>24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20" ht="20.100000000000001" customHeight="1" x14ac:dyDescent="0.2">
      <c r="A4" s="105" t="s">
        <v>58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</row>
    <row r="5" spans="1:20" ht="20.100000000000001" customHeight="1" x14ac:dyDescent="0.2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20" ht="23.25" x14ac:dyDescent="0.2">
      <c r="A6" s="101" t="s">
        <v>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20" ht="20.100000000000001" customHeight="1" x14ac:dyDescent="0.2">
      <c r="A7" s="102" t="s">
        <v>27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0" ht="20.100000000000001" customHeight="1" x14ac:dyDescent="0.35">
      <c r="A8" s="70"/>
      <c r="B8" s="71"/>
      <c r="C8" s="70"/>
      <c r="D8" s="70"/>
      <c r="E8" s="70"/>
      <c r="F8" s="70"/>
      <c r="G8" s="70"/>
      <c r="H8" s="70"/>
      <c r="I8" s="71"/>
      <c r="J8" s="71"/>
      <c r="K8" s="71"/>
      <c r="L8" s="71"/>
      <c r="M8" s="71"/>
      <c r="N8" s="71"/>
      <c r="O8" s="72"/>
    </row>
    <row r="9" spans="1:20" s="2" customFormat="1" ht="45" customHeight="1" x14ac:dyDescent="0.2">
      <c r="A9" s="73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20" s="6" customFormat="1" ht="45" customHeight="1" x14ac:dyDescent="0.2">
      <c r="A10" s="60"/>
      <c r="B10" s="25" t="s">
        <v>0</v>
      </c>
      <c r="C10" s="61"/>
      <c r="D10" s="3" t="s">
        <v>1</v>
      </c>
      <c r="E10" s="3" t="s">
        <v>2</v>
      </c>
      <c r="F10" s="4" t="s">
        <v>3</v>
      </c>
      <c r="G10" s="5" t="s">
        <v>4</v>
      </c>
      <c r="H10" s="5" t="s">
        <v>5</v>
      </c>
      <c r="I10" s="5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21" t="s">
        <v>11</v>
      </c>
      <c r="O10" s="22" t="s">
        <v>12</v>
      </c>
      <c r="Q10" s="93" t="s">
        <v>20</v>
      </c>
      <c r="R10" s="93"/>
      <c r="S10" s="93"/>
      <c r="T10" s="48"/>
    </row>
    <row r="11" spans="1:20" s="6" customFormat="1" ht="45" customHeight="1" x14ac:dyDescent="0.2">
      <c r="A11" s="88" t="s">
        <v>13</v>
      </c>
      <c r="B11" s="87" t="s">
        <v>20</v>
      </c>
      <c r="C11" s="52"/>
      <c r="D11" s="43" t="s">
        <v>14</v>
      </c>
      <c r="E11" s="10" t="s">
        <v>29</v>
      </c>
      <c r="F11" s="42" t="s">
        <v>40</v>
      </c>
      <c r="G11" s="7">
        <v>24</v>
      </c>
      <c r="H11" s="8">
        <v>0.17</v>
      </c>
      <c r="I11" s="68" t="s">
        <v>31</v>
      </c>
      <c r="J11" s="66">
        <v>3432</v>
      </c>
      <c r="K11" s="69">
        <f t="shared" ref="K11" si="0">SUM(J11*H11)</f>
        <v>583.44000000000005</v>
      </c>
      <c r="L11" s="26">
        <f t="shared" ref="L11" si="1">G11*H11*J11</f>
        <v>14002.56</v>
      </c>
      <c r="M11" s="67">
        <v>0.4</v>
      </c>
      <c r="N11" s="23">
        <f t="shared" ref="N11" si="2">O11/G11</f>
        <v>350.06400000000002</v>
      </c>
      <c r="O11" s="24">
        <f t="shared" ref="O11" si="3">L11-L11*M11</f>
        <v>8401.5360000000001</v>
      </c>
      <c r="Q11" s="62"/>
      <c r="R11" s="62"/>
      <c r="S11" s="62"/>
      <c r="T11" s="48"/>
    </row>
    <row r="12" spans="1:20" s="6" customFormat="1" ht="45" customHeight="1" x14ac:dyDescent="0.2">
      <c r="A12" s="89"/>
      <c r="B12" s="87"/>
      <c r="C12" s="52"/>
      <c r="D12" s="43" t="s">
        <v>14</v>
      </c>
      <c r="E12" s="10" t="s">
        <v>28</v>
      </c>
      <c r="F12" s="42" t="s">
        <v>40</v>
      </c>
      <c r="G12" s="7">
        <v>120</v>
      </c>
      <c r="H12" s="8">
        <v>0.17</v>
      </c>
      <c r="I12" s="68" t="s">
        <v>15</v>
      </c>
      <c r="J12" s="66">
        <v>6336</v>
      </c>
      <c r="K12" s="69">
        <f t="shared" ref="K12" si="4">SUM(J12*H12)</f>
        <v>1077.1200000000001</v>
      </c>
      <c r="L12" s="26">
        <f t="shared" ref="L12" si="5">G12*H12*J12</f>
        <v>129254.40000000001</v>
      </c>
      <c r="M12" s="67">
        <v>0.4</v>
      </c>
      <c r="N12" s="23">
        <f t="shared" ref="N12" si="6">O12/G12</f>
        <v>646.27200000000005</v>
      </c>
      <c r="O12" s="24">
        <f t="shared" ref="O12" si="7">L12-L12*M12</f>
        <v>77552.639999999999</v>
      </c>
      <c r="Q12" s="62"/>
      <c r="R12" s="62"/>
      <c r="S12" s="62"/>
      <c r="T12" s="48"/>
    </row>
    <row r="13" spans="1:20" s="6" customFormat="1" ht="45" customHeight="1" x14ac:dyDescent="0.2">
      <c r="A13" s="89"/>
      <c r="B13" s="91" t="s">
        <v>21</v>
      </c>
      <c r="C13" s="52"/>
      <c r="D13" s="43" t="s">
        <v>14</v>
      </c>
      <c r="E13" s="10" t="s">
        <v>30</v>
      </c>
      <c r="F13" s="42" t="s">
        <v>14</v>
      </c>
      <c r="G13" s="7">
        <v>100</v>
      </c>
      <c r="H13" s="8">
        <v>0.17</v>
      </c>
      <c r="I13" s="68" t="s">
        <v>16</v>
      </c>
      <c r="J13" s="66">
        <v>80.900000000000006</v>
      </c>
      <c r="K13" s="69">
        <f t="shared" ref="K13" si="8">SUM(J13*H13)</f>
        <v>13.753000000000002</v>
      </c>
      <c r="L13" s="26">
        <f t="shared" ref="L13" si="9">G13*H13*J13</f>
        <v>1375.3000000000002</v>
      </c>
      <c r="M13" s="67">
        <v>0.4</v>
      </c>
      <c r="N13" s="23">
        <f t="shared" ref="N13" si="10">O13/G13</f>
        <v>8.2518000000000011</v>
      </c>
      <c r="O13" s="24">
        <f t="shared" ref="O13" si="11">L13-L13*M13</f>
        <v>825.18000000000006</v>
      </c>
      <c r="Q13" s="62"/>
      <c r="R13" s="62"/>
      <c r="S13" s="62"/>
      <c r="T13" s="48"/>
    </row>
    <row r="14" spans="1:20" s="6" customFormat="1" ht="45" customHeight="1" x14ac:dyDescent="0.2">
      <c r="A14" s="89"/>
      <c r="B14" s="91"/>
      <c r="C14" s="52"/>
      <c r="D14" s="43" t="s">
        <v>14</v>
      </c>
      <c r="E14" s="10" t="s">
        <v>32</v>
      </c>
      <c r="F14" s="42" t="s">
        <v>14</v>
      </c>
      <c r="G14" s="7">
        <v>100</v>
      </c>
      <c r="H14" s="8">
        <v>1</v>
      </c>
      <c r="I14" s="68" t="s">
        <v>37</v>
      </c>
      <c r="J14" s="66">
        <v>0</v>
      </c>
      <c r="K14" s="69">
        <f t="shared" ref="K14" si="12">SUM(J14*H14)</f>
        <v>0</v>
      </c>
      <c r="L14" s="26">
        <f t="shared" ref="L14" si="13">G14*H14*J14</f>
        <v>0</v>
      </c>
      <c r="M14" s="67">
        <v>0</v>
      </c>
      <c r="N14" s="23">
        <f t="shared" ref="N14" si="14">O14/G14</f>
        <v>0</v>
      </c>
      <c r="O14" s="24">
        <f t="shared" ref="O14" si="15">L14-L14*M14</f>
        <v>0</v>
      </c>
      <c r="Q14" s="62"/>
      <c r="R14" s="62"/>
      <c r="S14" s="62"/>
      <c r="T14" s="48"/>
    </row>
    <row r="15" spans="1:20" s="6" customFormat="1" ht="45" customHeight="1" x14ac:dyDescent="0.2">
      <c r="A15" s="89"/>
      <c r="B15" s="92" t="s">
        <v>22</v>
      </c>
      <c r="C15" s="52"/>
      <c r="D15" s="43" t="s">
        <v>14</v>
      </c>
      <c r="E15" s="10" t="s">
        <v>28</v>
      </c>
      <c r="F15" s="42" t="s">
        <v>40</v>
      </c>
      <c r="G15" s="7">
        <v>100</v>
      </c>
      <c r="H15" s="8">
        <v>0.17</v>
      </c>
      <c r="I15" s="68" t="s">
        <v>15</v>
      </c>
      <c r="J15" s="66">
        <v>152</v>
      </c>
      <c r="K15" s="69">
        <f t="shared" ref="K15" si="16">SUM(J15*H15)</f>
        <v>25.840000000000003</v>
      </c>
      <c r="L15" s="26">
        <f t="shared" ref="L15" si="17">G15*H15*J15</f>
        <v>2584</v>
      </c>
      <c r="M15" s="67">
        <v>0.4</v>
      </c>
      <c r="N15" s="23">
        <f t="shared" ref="N15" si="18">O15/G15</f>
        <v>15.503999999999998</v>
      </c>
      <c r="O15" s="24">
        <f t="shared" ref="O15" si="19">L15-L15*M15</f>
        <v>1550.3999999999999</v>
      </c>
      <c r="Q15" s="62"/>
      <c r="R15" s="62"/>
      <c r="S15" s="62"/>
      <c r="T15" s="48"/>
    </row>
    <row r="16" spans="1:20" s="6" customFormat="1" ht="45" customHeight="1" x14ac:dyDescent="0.2">
      <c r="A16" s="89"/>
      <c r="B16" s="92"/>
      <c r="C16" s="52"/>
      <c r="D16" s="43" t="s">
        <v>14</v>
      </c>
      <c r="E16" s="10" t="s">
        <v>33</v>
      </c>
      <c r="F16" s="42" t="s">
        <v>14</v>
      </c>
      <c r="G16" s="7">
        <v>100</v>
      </c>
      <c r="H16" s="8">
        <v>1</v>
      </c>
      <c r="I16" s="68" t="s">
        <v>36</v>
      </c>
      <c r="J16" s="66">
        <v>0</v>
      </c>
      <c r="K16" s="69">
        <f t="shared" ref="K16" si="20">SUM(J16*H16)</f>
        <v>0</v>
      </c>
      <c r="L16" s="26">
        <f t="shared" ref="L16" si="21">G16*H16*J16</f>
        <v>0</v>
      </c>
      <c r="M16" s="67">
        <v>0</v>
      </c>
      <c r="N16" s="23">
        <f t="shared" ref="N16" si="22">O16/G16</f>
        <v>0</v>
      </c>
      <c r="O16" s="24">
        <f t="shared" ref="O16" si="23">L16-L16*M16</f>
        <v>0</v>
      </c>
      <c r="Q16" s="62"/>
      <c r="R16" s="62"/>
      <c r="S16" s="62"/>
      <c r="T16" s="48"/>
    </row>
    <row r="17" spans="1:20" s="6" customFormat="1" ht="45" customHeight="1" x14ac:dyDescent="0.2">
      <c r="A17" s="90"/>
      <c r="B17" s="76" t="s">
        <v>34</v>
      </c>
      <c r="C17" s="52"/>
      <c r="D17" s="43" t="s">
        <v>14</v>
      </c>
      <c r="E17" s="10" t="s">
        <v>35</v>
      </c>
      <c r="F17" s="42" t="s">
        <v>14</v>
      </c>
      <c r="G17" s="7">
        <v>100</v>
      </c>
      <c r="H17" s="8">
        <v>1</v>
      </c>
      <c r="I17" s="68" t="s">
        <v>38</v>
      </c>
      <c r="J17" s="66">
        <v>0</v>
      </c>
      <c r="K17" s="69">
        <f t="shared" ref="K17" si="24">SUM(J17*H17)</f>
        <v>0</v>
      </c>
      <c r="L17" s="26">
        <f t="shared" ref="L17" si="25">G17*H17*J17</f>
        <v>0</v>
      </c>
      <c r="M17" s="67">
        <v>0</v>
      </c>
      <c r="N17" s="23">
        <f t="shared" ref="N17" si="26">O17/G17</f>
        <v>0</v>
      </c>
      <c r="O17" s="24">
        <f t="shared" ref="O17" si="27">L17-L17*M17</f>
        <v>0</v>
      </c>
      <c r="Q17" s="62"/>
      <c r="R17" s="62"/>
      <c r="S17" s="62"/>
      <c r="T17" s="48"/>
    </row>
    <row r="18" spans="1:20" s="6" customFormat="1" ht="45" customHeight="1" x14ac:dyDescent="0.2">
      <c r="A18" s="84" t="s">
        <v>17</v>
      </c>
      <c r="B18" s="87" t="s">
        <v>20</v>
      </c>
      <c r="C18" s="53"/>
      <c r="D18" s="43" t="s">
        <v>14</v>
      </c>
      <c r="E18" s="77" t="s">
        <v>39</v>
      </c>
      <c r="F18" s="42" t="s">
        <v>41</v>
      </c>
      <c r="G18" s="7">
        <v>1</v>
      </c>
      <c r="H18" s="8">
        <v>1</v>
      </c>
      <c r="I18" s="80" t="s">
        <v>42</v>
      </c>
      <c r="J18" s="66">
        <v>10561</v>
      </c>
      <c r="K18" s="69">
        <f t="shared" ref="K18" si="28">SUM(J18*H18)</f>
        <v>10561</v>
      </c>
      <c r="L18" s="26">
        <f t="shared" ref="L18" si="29">G18*H18*J18</f>
        <v>10561</v>
      </c>
      <c r="M18" s="67">
        <v>0.4</v>
      </c>
      <c r="N18" s="23">
        <f t="shared" ref="N18" si="30">O18/G18</f>
        <v>6336.5999999999995</v>
      </c>
      <c r="O18" s="24">
        <f t="shared" ref="O18" si="31">L18-L18*M18</f>
        <v>6336.5999999999995</v>
      </c>
      <c r="Q18" s="62"/>
      <c r="R18" s="62"/>
      <c r="S18" s="62"/>
      <c r="T18" s="48"/>
    </row>
    <row r="19" spans="1:20" s="6" customFormat="1" ht="45" customHeight="1" x14ac:dyDescent="0.2">
      <c r="A19" s="85"/>
      <c r="B19" s="87"/>
      <c r="C19" s="78"/>
      <c r="D19" s="79"/>
      <c r="E19" s="77" t="s">
        <v>39</v>
      </c>
      <c r="F19" s="42" t="s">
        <v>41</v>
      </c>
      <c r="G19" s="7">
        <v>1</v>
      </c>
      <c r="H19" s="8">
        <v>1</v>
      </c>
      <c r="I19" s="81" t="s">
        <v>43</v>
      </c>
      <c r="J19" s="66">
        <v>14659</v>
      </c>
      <c r="K19" s="69">
        <f t="shared" ref="K19" si="32">SUM(J19*H19)</f>
        <v>14659</v>
      </c>
      <c r="L19" s="26">
        <f t="shared" ref="L19" si="33">G19*H19*J19</f>
        <v>14659</v>
      </c>
      <c r="M19" s="67">
        <v>0.4</v>
      </c>
      <c r="N19" s="23">
        <f t="shared" ref="N19" si="34">O19/G19</f>
        <v>8795.4</v>
      </c>
      <c r="O19" s="24">
        <f t="shared" ref="O19" si="35">L19-L19*M19</f>
        <v>8795.4</v>
      </c>
      <c r="Q19" s="62"/>
      <c r="R19" s="62"/>
      <c r="S19" s="62"/>
      <c r="T19" s="48"/>
    </row>
    <row r="20" spans="1:20" s="6" customFormat="1" ht="45" customHeight="1" x14ac:dyDescent="0.2">
      <c r="A20" s="85"/>
      <c r="B20" s="87"/>
      <c r="C20" s="78"/>
      <c r="D20" s="79"/>
      <c r="E20" s="77" t="s">
        <v>39</v>
      </c>
      <c r="F20" s="42" t="s">
        <v>41</v>
      </c>
      <c r="G20" s="7">
        <v>1</v>
      </c>
      <c r="H20" s="8">
        <v>1</v>
      </c>
      <c r="I20" s="81" t="s">
        <v>44</v>
      </c>
      <c r="J20" s="66">
        <v>6356</v>
      </c>
      <c r="K20" s="69">
        <f t="shared" ref="K20" si="36">SUM(J20*H20)</f>
        <v>6356</v>
      </c>
      <c r="L20" s="26">
        <f t="shared" ref="L20" si="37">G20*H20*J20</f>
        <v>6356</v>
      </c>
      <c r="M20" s="67">
        <v>0.4</v>
      </c>
      <c r="N20" s="23">
        <f t="shared" ref="N20" si="38">O20/G20</f>
        <v>3813.6</v>
      </c>
      <c r="O20" s="24">
        <f t="shared" ref="O20" si="39">L20-L20*M20</f>
        <v>3813.6</v>
      </c>
      <c r="Q20" s="62"/>
      <c r="R20" s="62"/>
      <c r="S20" s="62"/>
      <c r="T20" s="48"/>
    </row>
    <row r="21" spans="1:20" s="6" customFormat="1" ht="45" customHeight="1" x14ac:dyDescent="0.2">
      <c r="A21" s="85"/>
      <c r="B21" s="87"/>
      <c r="C21" s="78"/>
      <c r="D21" s="79"/>
      <c r="E21" s="77" t="s">
        <v>39</v>
      </c>
      <c r="F21" s="42" t="s">
        <v>41</v>
      </c>
      <c r="G21" s="7">
        <v>1</v>
      </c>
      <c r="H21" s="8">
        <v>1</v>
      </c>
      <c r="I21" s="81" t="s">
        <v>45</v>
      </c>
      <c r="J21" s="66">
        <v>6865</v>
      </c>
      <c r="K21" s="69">
        <f t="shared" ref="K21" si="40">SUM(J21*H21)</f>
        <v>6865</v>
      </c>
      <c r="L21" s="26">
        <f t="shared" ref="L21" si="41">G21*H21*J21</f>
        <v>6865</v>
      </c>
      <c r="M21" s="67">
        <v>0.4</v>
      </c>
      <c r="N21" s="23">
        <f t="shared" ref="N21" si="42">O21/G21</f>
        <v>4119</v>
      </c>
      <c r="O21" s="24">
        <f t="shared" ref="O21" si="43">L21-L21*M21</f>
        <v>4119</v>
      </c>
      <c r="Q21" s="62"/>
      <c r="R21" s="62"/>
      <c r="S21" s="62"/>
      <c r="T21" s="48"/>
    </row>
    <row r="22" spans="1:20" s="6" customFormat="1" ht="45" customHeight="1" x14ac:dyDescent="0.2">
      <c r="A22" s="85"/>
      <c r="B22" s="87"/>
      <c r="C22" s="78"/>
      <c r="D22" s="79"/>
      <c r="E22" s="77" t="s">
        <v>39</v>
      </c>
      <c r="F22" s="42" t="s">
        <v>41</v>
      </c>
      <c r="G22" s="7">
        <v>1</v>
      </c>
      <c r="H22" s="8">
        <v>1</v>
      </c>
      <c r="I22" s="81" t="s">
        <v>46</v>
      </c>
      <c r="J22" s="66">
        <v>6762</v>
      </c>
      <c r="K22" s="69">
        <f t="shared" ref="K22" si="44">SUM(J22*H22)</f>
        <v>6762</v>
      </c>
      <c r="L22" s="26">
        <f t="shared" ref="L22" si="45">G22*H22*J22</f>
        <v>6762</v>
      </c>
      <c r="M22" s="67">
        <v>0.4</v>
      </c>
      <c r="N22" s="23">
        <f t="shared" ref="N22" si="46">O22/G22</f>
        <v>4057.2</v>
      </c>
      <c r="O22" s="24">
        <f t="shared" ref="O22" si="47">L22-L22*M22</f>
        <v>4057.2</v>
      </c>
      <c r="Q22" s="62"/>
      <c r="R22" s="62"/>
      <c r="S22" s="62"/>
      <c r="T22" s="48"/>
    </row>
    <row r="23" spans="1:20" s="6" customFormat="1" ht="45" customHeight="1" x14ac:dyDescent="0.2">
      <c r="A23" s="85"/>
      <c r="B23" s="87"/>
      <c r="C23" s="78"/>
      <c r="D23" s="79"/>
      <c r="E23" s="77" t="s">
        <v>39</v>
      </c>
      <c r="F23" s="42" t="s">
        <v>41</v>
      </c>
      <c r="G23" s="7">
        <v>1</v>
      </c>
      <c r="H23" s="8">
        <v>1</v>
      </c>
      <c r="I23" s="81" t="s">
        <v>47</v>
      </c>
      <c r="J23" s="66">
        <v>21395</v>
      </c>
      <c r="K23" s="69">
        <f t="shared" ref="K23" si="48">SUM(J23*H23)</f>
        <v>21395</v>
      </c>
      <c r="L23" s="26">
        <f t="shared" ref="L23" si="49">G23*H23*J23</f>
        <v>21395</v>
      </c>
      <c r="M23" s="67">
        <v>0.4</v>
      </c>
      <c r="N23" s="23">
        <f t="shared" ref="N23" si="50">O23/G23</f>
        <v>12837</v>
      </c>
      <c r="O23" s="24">
        <f t="shared" ref="O23" si="51">L23-L23*M23</f>
        <v>12837</v>
      </c>
      <c r="Q23" s="62"/>
      <c r="R23" s="62"/>
      <c r="S23" s="62"/>
      <c r="T23" s="48"/>
    </row>
    <row r="24" spans="1:20" s="6" customFormat="1" ht="45" customHeight="1" x14ac:dyDescent="0.2">
      <c r="A24" s="85"/>
      <c r="B24" s="87"/>
      <c r="C24" s="78"/>
      <c r="D24" s="79"/>
      <c r="E24" s="77" t="s">
        <v>48</v>
      </c>
      <c r="F24" s="42" t="s">
        <v>49</v>
      </c>
      <c r="G24" s="7">
        <v>12</v>
      </c>
      <c r="H24" s="8">
        <v>1</v>
      </c>
      <c r="I24" s="81" t="s">
        <v>23</v>
      </c>
      <c r="J24" s="66">
        <v>3432</v>
      </c>
      <c r="K24" s="69">
        <f t="shared" ref="K24" si="52">SUM(J24*H24)</f>
        <v>3432</v>
      </c>
      <c r="L24" s="26">
        <f t="shared" ref="L24" si="53">G24*H24*J24</f>
        <v>41184</v>
      </c>
      <c r="M24" s="67">
        <v>0.4</v>
      </c>
      <c r="N24" s="23">
        <f t="shared" ref="N24" si="54">O24/G24</f>
        <v>2059.1999999999998</v>
      </c>
      <c r="O24" s="24">
        <f t="shared" ref="O24" si="55">L24-L24*M24</f>
        <v>24710.399999999998</v>
      </c>
      <c r="Q24" s="62"/>
      <c r="R24" s="62"/>
      <c r="S24" s="62"/>
      <c r="T24" s="48"/>
    </row>
    <row r="25" spans="1:20" s="6" customFormat="1" ht="45" customHeight="1" x14ac:dyDescent="0.2">
      <c r="A25" s="85"/>
      <c r="B25" s="87"/>
      <c r="C25" s="78"/>
      <c r="D25" s="79"/>
      <c r="E25" s="77" t="s">
        <v>50</v>
      </c>
      <c r="F25" s="42" t="s">
        <v>51</v>
      </c>
      <c r="G25" s="7">
        <v>12</v>
      </c>
      <c r="H25" s="8">
        <v>0.4667</v>
      </c>
      <c r="I25" s="81" t="s">
        <v>23</v>
      </c>
      <c r="J25" s="66">
        <v>3432</v>
      </c>
      <c r="K25" s="69">
        <f t="shared" ref="K25" si="56">SUM(J25*H25)</f>
        <v>1601.7144000000001</v>
      </c>
      <c r="L25" s="26">
        <f t="shared" ref="L25" si="57">G25*H25*J25</f>
        <v>19220.572800000002</v>
      </c>
      <c r="M25" s="67">
        <v>0.4</v>
      </c>
      <c r="N25" s="23">
        <f t="shared" ref="N25" si="58">O25/G25</f>
        <v>961.02864000000011</v>
      </c>
      <c r="O25" s="24">
        <f t="shared" ref="O25" si="59">L25-L25*M25</f>
        <v>11532.343680000002</v>
      </c>
      <c r="Q25" s="62"/>
      <c r="R25" s="62"/>
      <c r="S25" s="62"/>
      <c r="T25" s="48"/>
    </row>
    <row r="26" spans="1:20" s="6" customFormat="1" ht="45" customHeight="1" x14ac:dyDescent="0.2">
      <c r="A26" s="85"/>
      <c r="B26" s="87"/>
      <c r="C26" s="78"/>
      <c r="D26" s="79"/>
      <c r="E26" s="82" t="s">
        <v>52</v>
      </c>
      <c r="F26" s="42" t="s">
        <v>14</v>
      </c>
      <c r="G26" s="7">
        <v>1</v>
      </c>
      <c r="H26" s="8">
        <v>1</v>
      </c>
      <c r="I26" s="81" t="s">
        <v>23</v>
      </c>
      <c r="J26" s="66">
        <v>10000</v>
      </c>
      <c r="K26" s="69">
        <f t="shared" ref="K26" si="60">SUM(J26*H26)</f>
        <v>10000</v>
      </c>
      <c r="L26" s="26">
        <f t="shared" ref="L26" si="61">G26*H26*J26</f>
        <v>10000</v>
      </c>
      <c r="M26" s="67">
        <v>0</v>
      </c>
      <c r="N26" s="23">
        <f t="shared" ref="N26" si="62">O26/G26</f>
        <v>10000</v>
      </c>
      <c r="O26" s="24">
        <f t="shared" ref="O26" si="63">L26-L26*M26</f>
        <v>10000</v>
      </c>
      <c r="Q26" s="62"/>
      <c r="R26" s="62"/>
      <c r="S26" s="62"/>
      <c r="T26" s="48"/>
    </row>
    <row r="27" spans="1:20" s="6" customFormat="1" ht="45" customHeight="1" x14ac:dyDescent="0.2">
      <c r="A27" s="85"/>
      <c r="B27" s="87"/>
      <c r="C27" s="78"/>
      <c r="D27" s="79"/>
      <c r="E27" s="82" t="s">
        <v>57</v>
      </c>
      <c r="F27" s="42" t="s">
        <v>49</v>
      </c>
      <c r="G27" s="7">
        <v>1</v>
      </c>
      <c r="H27" s="8">
        <v>1</v>
      </c>
      <c r="I27" s="81" t="s">
        <v>23</v>
      </c>
      <c r="J27" s="66">
        <v>184368</v>
      </c>
      <c r="K27" s="69">
        <f t="shared" ref="K27" si="64">SUM(J27*H27)</f>
        <v>184368</v>
      </c>
      <c r="L27" s="26">
        <f t="shared" ref="L27" si="65">G27*H27*J27</f>
        <v>184368</v>
      </c>
      <c r="M27" s="67">
        <v>0.4</v>
      </c>
      <c r="N27" s="23">
        <f t="shared" ref="N27" si="66">O27/G27</f>
        <v>110620.8</v>
      </c>
      <c r="O27" s="24">
        <f t="shared" ref="O27" si="67">L27-L27*M27</f>
        <v>110620.8</v>
      </c>
      <c r="Q27" s="62"/>
      <c r="R27" s="62"/>
      <c r="S27" s="62"/>
      <c r="T27" s="48"/>
    </row>
    <row r="28" spans="1:20" s="6" customFormat="1" ht="45" customHeight="1" x14ac:dyDescent="0.2">
      <c r="A28" s="85"/>
      <c r="B28" s="64" t="s">
        <v>21</v>
      </c>
      <c r="C28" s="78"/>
      <c r="D28" s="79"/>
      <c r="E28" s="77" t="s">
        <v>53</v>
      </c>
      <c r="F28" s="42" t="s">
        <v>14</v>
      </c>
      <c r="G28" s="7">
        <v>300</v>
      </c>
      <c r="H28" s="8">
        <v>1</v>
      </c>
      <c r="I28" s="81" t="s">
        <v>16</v>
      </c>
      <c r="J28" s="66">
        <v>80.900000000000006</v>
      </c>
      <c r="K28" s="69">
        <f t="shared" ref="K28:K29" si="68">SUM(J28*H28)</f>
        <v>80.900000000000006</v>
      </c>
      <c r="L28" s="26">
        <f t="shared" ref="L28:L29" si="69">G28*H28*J28</f>
        <v>24270</v>
      </c>
      <c r="M28" s="67">
        <v>0.4</v>
      </c>
      <c r="N28" s="23">
        <f t="shared" ref="N28:N29" si="70">O28/G28</f>
        <v>48.54</v>
      </c>
      <c r="O28" s="24">
        <f t="shared" ref="O28:O29" si="71">L28-L28*M28</f>
        <v>14562</v>
      </c>
      <c r="Q28" s="62"/>
      <c r="R28" s="62"/>
      <c r="S28" s="62"/>
      <c r="T28" s="48"/>
    </row>
    <row r="29" spans="1:20" s="6" customFormat="1" ht="45" customHeight="1" x14ac:dyDescent="0.2">
      <c r="A29" s="85"/>
      <c r="B29" s="65" t="s">
        <v>22</v>
      </c>
      <c r="C29" s="78"/>
      <c r="D29" s="79"/>
      <c r="E29" s="77" t="s">
        <v>54</v>
      </c>
      <c r="F29" s="42" t="s">
        <v>49</v>
      </c>
      <c r="G29" s="7">
        <v>30</v>
      </c>
      <c r="H29" s="8">
        <v>1</v>
      </c>
      <c r="I29" s="81" t="s">
        <v>15</v>
      </c>
      <c r="J29" s="66">
        <v>152</v>
      </c>
      <c r="K29" s="69">
        <f t="shared" si="68"/>
        <v>152</v>
      </c>
      <c r="L29" s="26">
        <f t="shared" si="69"/>
        <v>4560</v>
      </c>
      <c r="M29" s="67">
        <v>0.4</v>
      </c>
      <c r="N29" s="23">
        <f t="shared" si="70"/>
        <v>91.2</v>
      </c>
      <c r="O29" s="24">
        <f t="shared" si="71"/>
        <v>2736</v>
      </c>
      <c r="Q29" s="62"/>
      <c r="R29" s="62"/>
      <c r="S29" s="62"/>
      <c r="T29" s="48"/>
    </row>
    <row r="30" spans="1:20" s="6" customFormat="1" ht="45" customHeight="1" x14ac:dyDescent="0.2">
      <c r="A30" s="85"/>
      <c r="B30" s="83" t="s">
        <v>55</v>
      </c>
      <c r="C30" s="78"/>
      <c r="D30" s="79"/>
      <c r="E30" s="77" t="s">
        <v>54</v>
      </c>
      <c r="F30" s="42" t="s">
        <v>49</v>
      </c>
      <c r="G30" s="7">
        <v>60</v>
      </c>
      <c r="H30" s="8">
        <v>1</v>
      </c>
      <c r="I30" s="81" t="s">
        <v>15</v>
      </c>
      <c r="J30" s="66">
        <v>170</v>
      </c>
      <c r="K30" s="69">
        <f t="shared" ref="K30" si="72">SUM(J30*H30)</f>
        <v>170</v>
      </c>
      <c r="L30" s="26">
        <f t="shared" ref="L30" si="73">G30*H30*J30</f>
        <v>10200</v>
      </c>
      <c r="M30" s="67">
        <v>0.4</v>
      </c>
      <c r="N30" s="23">
        <f t="shared" ref="N30" si="74">O30/G30</f>
        <v>102</v>
      </c>
      <c r="O30" s="24">
        <f t="shared" ref="O30" si="75">L30-L30*M30</f>
        <v>6120</v>
      </c>
      <c r="Q30" s="62"/>
      <c r="R30" s="62"/>
      <c r="S30" s="62"/>
      <c r="T30" s="48"/>
    </row>
    <row r="31" spans="1:20" s="6" customFormat="1" ht="45" customHeight="1" x14ac:dyDescent="0.2">
      <c r="A31" s="86"/>
      <c r="B31" s="76" t="s">
        <v>34</v>
      </c>
      <c r="C31" s="78"/>
      <c r="D31" s="79"/>
      <c r="E31" s="77" t="s">
        <v>56</v>
      </c>
      <c r="F31" s="42" t="s">
        <v>14</v>
      </c>
      <c r="G31" s="7">
        <v>1</v>
      </c>
      <c r="H31" s="8">
        <v>1</v>
      </c>
      <c r="I31" s="81" t="s">
        <v>15</v>
      </c>
      <c r="J31" s="66">
        <v>21000</v>
      </c>
      <c r="K31" s="69">
        <f t="shared" ref="K31" si="76">SUM(J31*H31)</f>
        <v>21000</v>
      </c>
      <c r="L31" s="26">
        <f t="shared" ref="L31" si="77">G31*H31*J31</f>
        <v>21000</v>
      </c>
      <c r="M31" s="67">
        <v>0</v>
      </c>
      <c r="N31" s="23">
        <f t="shared" ref="N31" si="78">O31/G31</f>
        <v>21000</v>
      </c>
      <c r="O31" s="24">
        <f t="shared" ref="O31" si="79">L31-L31*M31</f>
        <v>21000</v>
      </c>
      <c r="Q31" s="62"/>
      <c r="R31" s="62"/>
      <c r="S31" s="62"/>
      <c r="T31" s="48"/>
    </row>
    <row r="32" spans="1:20" s="6" customFormat="1" ht="45" customHeight="1" thickBot="1" x14ac:dyDescent="0.25">
      <c r="A32" s="54" t="s">
        <v>18</v>
      </c>
      <c r="B32" s="34"/>
      <c r="C32" s="54"/>
      <c r="D32" s="54"/>
      <c r="E32" s="54"/>
      <c r="F32" s="55"/>
      <c r="G32" s="35">
        <f>SUM(G11:G31)</f>
        <v>1067</v>
      </c>
      <c r="H32" s="56"/>
      <c r="I32" s="57"/>
      <c r="J32" s="36" t="s">
        <v>19</v>
      </c>
      <c r="K32" s="37"/>
      <c r="L32" s="38">
        <f>SUM(L11:L31)</f>
        <v>528616.83279999997</v>
      </c>
      <c r="M32" s="58">
        <f>1-(O32/L32)</f>
        <v>0.37654255553248439</v>
      </c>
      <c r="N32" s="59"/>
      <c r="O32" s="39">
        <f>SUM(O11:O31)</f>
        <v>329570.09967999998</v>
      </c>
      <c r="Q32" s="62"/>
      <c r="R32" s="62"/>
      <c r="S32" s="62"/>
      <c r="T32" s="48"/>
    </row>
    <row r="33" spans="1:20" s="6" customFormat="1" ht="45" customHeight="1" thickTop="1" x14ac:dyDescent="0.2">
      <c r="A33" t="s">
        <v>59</v>
      </c>
      <c r="B33" s="12"/>
      <c r="C33" s="27"/>
      <c r="D33" s="27"/>
      <c r="E33" s="27"/>
      <c r="F33" s="27"/>
      <c r="G33" s="28"/>
      <c r="H33" s="29"/>
      <c r="I33" s="29"/>
      <c r="J33" s="30"/>
      <c r="K33" s="31"/>
      <c r="L33" s="31"/>
      <c r="M33" s="32"/>
      <c r="N33" s="32"/>
      <c r="O33" s="33"/>
      <c r="Q33" s="96"/>
      <c r="R33" s="96"/>
      <c r="S33" s="96"/>
      <c r="T33" s="96"/>
    </row>
    <row r="34" spans="1:20" s="6" customFormat="1" ht="45" customHeight="1" x14ac:dyDescent="0.2">
      <c r="A34" s="44"/>
      <c r="B34" s="13"/>
      <c r="C34" s="14"/>
      <c r="D34" s="14"/>
      <c r="E34" s="14"/>
      <c r="F34" s="14"/>
      <c r="G34" s="15"/>
      <c r="H34" s="16"/>
      <c r="I34" s="16"/>
      <c r="J34" s="17"/>
      <c r="K34" s="18"/>
      <c r="L34" s="18"/>
      <c r="M34" s="19"/>
      <c r="N34" s="19"/>
      <c r="O34" s="20"/>
      <c r="Q34" s="49"/>
      <c r="R34" s="49"/>
      <c r="S34" s="49"/>
      <c r="T34" s="49"/>
    </row>
    <row r="35" spans="1:20" s="6" customFormat="1" ht="45" customHeight="1" x14ac:dyDescent="0.4">
      <c r="A35" s="45"/>
      <c r="B35" s="1"/>
      <c r="C35" s="1"/>
      <c r="D35" s="1"/>
      <c r="E35" s="1"/>
      <c r="F35" s="1"/>
      <c r="G35" s="1"/>
      <c r="H35" s="1"/>
      <c r="I35" s="1"/>
      <c r="K35" s="46"/>
      <c r="L35" s="47"/>
      <c r="M35" s="46"/>
      <c r="N35" s="1"/>
      <c r="O35" s="12"/>
      <c r="Q35" s="49"/>
      <c r="R35" s="49"/>
      <c r="S35" s="49"/>
      <c r="T35" s="49"/>
    </row>
    <row r="36" spans="1:20" s="6" customFormat="1" ht="4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2"/>
      <c r="Q36" s="49"/>
      <c r="R36" s="49"/>
      <c r="S36" s="49"/>
      <c r="T36" s="49"/>
    </row>
    <row r="37" spans="1:20" s="6" customFormat="1" ht="4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2"/>
      <c r="Q37" s="49"/>
      <c r="R37" s="49"/>
      <c r="S37" s="49"/>
      <c r="T37" s="49"/>
    </row>
    <row r="38" spans="1:20" s="6" customFormat="1" ht="4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2"/>
      <c r="Q38" s="49"/>
      <c r="R38" s="49"/>
      <c r="S38" s="49"/>
      <c r="T38" s="49"/>
    </row>
    <row r="39" spans="1:20" s="6" customFormat="1" ht="4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2"/>
      <c r="Q39" s="49"/>
      <c r="R39" s="49"/>
      <c r="S39" s="49"/>
      <c r="T39" s="49"/>
    </row>
    <row r="40" spans="1:20" s="6" customFormat="1" ht="4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2"/>
      <c r="Q40" s="49"/>
      <c r="R40" s="49"/>
      <c r="S40" s="49"/>
      <c r="T40" s="49"/>
    </row>
    <row r="41" spans="1:20" s="6" customFormat="1" ht="4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2"/>
      <c r="Q41" s="49"/>
      <c r="R41" s="49"/>
      <c r="S41" s="49"/>
      <c r="T41" s="49"/>
    </row>
    <row r="42" spans="1:20" s="6" customFormat="1" ht="4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2"/>
      <c r="Q42" s="49"/>
      <c r="R42" s="49"/>
      <c r="S42" s="49"/>
      <c r="T42" s="49"/>
    </row>
    <row r="43" spans="1:20" s="6" customFormat="1" ht="4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2"/>
      <c r="Q43" s="49"/>
      <c r="R43" s="49"/>
      <c r="S43" s="49"/>
      <c r="T43" s="49"/>
    </row>
    <row r="44" spans="1:20" s="6" customFormat="1" ht="4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2"/>
      <c r="Q44" s="49"/>
      <c r="R44" s="49"/>
      <c r="S44" s="49"/>
      <c r="T44" s="49"/>
    </row>
    <row r="45" spans="1:20" s="6" customFormat="1" ht="4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2"/>
      <c r="Q45" s="96"/>
      <c r="R45" s="93"/>
      <c r="S45" s="93"/>
      <c r="T45" s="49"/>
    </row>
    <row r="46" spans="1:20" s="6" customFormat="1" ht="4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2"/>
      <c r="Q46" s="49"/>
      <c r="R46" s="62"/>
      <c r="S46" s="62"/>
      <c r="T46" s="49"/>
    </row>
    <row r="47" spans="1:20" s="6" customFormat="1" ht="4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2"/>
      <c r="Q47" s="49"/>
      <c r="R47" s="62"/>
      <c r="S47" s="62"/>
      <c r="T47" s="49"/>
    </row>
    <row r="48" spans="1:20" s="6" customFormat="1" ht="4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2"/>
      <c r="Q48" s="96"/>
      <c r="R48" s="96"/>
      <c r="S48" s="96"/>
      <c r="T48" s="96"/>
    </row>
    <row r="49" spans="1:20" s="6" customFormat="1" ht="4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2"/>
      <c r="Q49" s="96"/>
      <c r="R49" s="93"/>
      <c r="S49" s="93"/>
      <c r="T49" s="49"/>
    </row>
    <row r="50" spans="1:20" s="6" customFormat="1" ht="4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2"/>
      <c r="Q50" s="96"/>
      <c r="R50" s="96"/>
      <c r="S50" s="96"/>
      <c r="T50" s="96"/>
    </row>
    <row r="51" spans="1:20" s="6" customFormat="1" ht="4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2"/>
      <c r="Q51" s="96"/>
      <c r="R51" s="93"/>
      <c r="S51" s="93"/>
      <c r="T51" s="49"/>
    </row>
    <row r="52" spans="1:20" s="6" customFormat="1" ht="4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2"/>
      <c r="Q52" s="96"/>
      <c r="R52" s="96"/>
      <c r="S52" s="96"/>
      <c r="T52" s="96"/>
    </row>
    <row r="53" spans="1:20" s="6" customFormat="1" ht="4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2"/>
      <c r="Q53" s="96"/>
      <c r="R53" s="93"/>
      <c r="S53" s="93"/>
      <c r="T53" s="49"/>
    </row>
    <row r="54" spans="1:20" s="6" customFormat="1" ht="4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2"/>
      <c r="Q54" s="96"/>
      <c r="R54" s="96"/>
      <c r="S54" s="96"/>
      <c r="T54" s="96"/>
    </row>
    <row r="55" spans="1:20" s="6" customFormat="1" ht="4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2"/>
      <c r="Q55" s="96"/>
      <c r="R55" s="93"/>
      <c r="S55" s="93"/>
      <c r="T55" s="49"/>
    </row>
    <row r="56" spans="1:20" s="6" customFormat="1" ht="4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2"/>
      <c r="Q56" s="96"/>
      <c r="R56" s="96"/>
      <c r="S56" s="96"/>
      <c r="T56" s="96"/>
    </row>
    <row r="57" spans="1:20" s="6" customFormat="1" ht="4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2"/>
      <c r="Q57" s="96"/>
      <c r="R57" s="93"/>
      <c r="S57" s="93"/>
      <c r="T57" s="49"/>
    </row>
    <row r="58" spans="1:20" s="6" customFormat="1" ht="4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2"/>
      <c r="Q58" s="96"/>
      <c r="R58" s="96"/>
      <c r="S58" s="96"/>
      <c r="T58" s="96"/>
    </row>
    <row r="59" spans="1:20" s="6" customFormat="1" ht="4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2"/>
      <c r="Q59" s="96"/>
      <c r="R59" s="93"/>
      <c r="S59" s="93"/>
      <c r="T59" s="49"/>
    </row>
    <row r="60" spans="1:20" s="6" customFormat="1" ht="4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2"/>
      <c r="Q60" s="93"/>
      <c r="R60" s="93"/>
      <c r="S60" s="93"/>
      <c r="T60" s="93"/>
    </row>
    <row r="61" spans="1:20" s="6" customFormat="1" ht="4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2"/>
      <c r="Q61" s="99"/>
      <c r="R61" s="100"/>
      <c r="S61" s="100"/>
      <c r="T61" s="50"/>
    </row>
    <row r="62" spans="1:20" s="6" customFormat="1" ht="4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2"/>
      <c r="Q62" s="94"/>
      <c r="R62" s="95"/>
      <c r="S62" s="95"/>
      <c r="T62" s="51"/>
    </row>
    <row r="63" spans="1:20" s="6" customFormat="1" ht="4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2"/>
    </row>
    <row r="64" spans="1:20" s="6" customFormat="1" ht="4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2"/>
    </row>
    <row r="65" spans="1:20" s="6" customFormat="1" ht="4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2"/>
      <c r="Q65" s="98"/>
      <c r="R65" s="97"/>
      <c r="S65" s="97"/>
      <c r="T65" s="41"/>
    </row>
    <row r="66" spans="1:20" s="6" customFormat="1" ht="4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2"/>
      <c r="R66" s="97"/>
      <c r="S66" s="97"/>
      <c r="T66" s="97"/>
    </row>
    <row r="67" spans="1:20" s="6" customFormat="1" ht="4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2"/>
    </row>
    <row r="68" spans="1:20" s="6" customFormat="1" ht="4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2"/>
    </row>
    <row r="69" spans="1:20" s="6" customFormat="1" ht="4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2"/>
    </row>
    <row r="70" spans="1:20" s="6" customFormat="1" ht="4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2"/>
    </row>
    <row r="71" spans="1:20" s="6" customFormat="1" ht="39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2"/>
    </row>
    <row r="72" spans="1:20" s="6" customFormat="1" ht="39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2"/>
    </row>
    <row r="73" spans="1:20" s="6" customFormat="1" ht="39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2"/>
    </row>
    <row r="74" spans="1:20" s="6" customFormat="1" ht="39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2"/>
    </row>
    <row r="75" spans="1:20" s="6" customFormat="1" ht="39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2"/>
    </row>
    <row r="76" spans="1:20" s="6" customFormat="1" ht="39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2"/>
    </row>
    <row r="77" spans="1:20" s="6" customFormat="1" ht="39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2"/>
    </row>
    <row r="78" spans="1:20" s="6" customFormat="1" ht="39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2"/>
    </row>
    <row r="79" spans="1:20" s="6" customFormat="1" ht="39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2"/>
    </row>
    <row r="80" spans="1:20" s="6" customFormat="1" ht="39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2"/>
    </row>
    <row r="81" spans="1:20" s="6" customFormat="1" ht="39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2"/>
    </row>
    <row r="82" spans="1:20" s="6" customFormat="1" ht="50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2"/>
    </row>
    <row r="83" spans="1:20" s="6" customFormat="1" ht="28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2"/>
      <c r="Q83" s="98"/>
      <c r="R83" s="97"/>
      <c r="S83" s="97"/>
      <c r="T83" s="41"/>
    </row>
    <row r="84" spans="1:20" s="6" customFormat="1" ht="50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2"/>
      <c r="T84" s="41"/>
    </row>
    <row r="85" spans="1:20" s="6" customFormat="1" ht="50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2"/>
      <c r="Q85" s="97"/>
      <c r="R85" s="97"/>
      <c r="S85" s="97"/>
      <c r="T85" s="97"/>
    </row>
    <row r="86" spans="1:20" s="6" customFormat="1" ht="50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2"/>
      <c r="Q86" s="98"/>
      <c r="R86" s="97"/>
      <c r="S86" s="97"/>
      <c r="T86" s="41"/>
    </row>
    <row r="87" spans="1:20" s="6" customFormat="1" ht="50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2"/>
      <c r="T87" s="41"/>
    </row>
    <row r="88" spans="1:20" s="6" customFormat="1" ht="50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2"/>
      <c r="T88" s="41"/>
    </row>
    <row r="89" spans="1:20" s="6" customFormat="1" ht="50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2"/>
      <c r="T89" s="41"/>
    </row>
    <row r="90" spans="1:20" s="6" customFormat="1" ht="50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2"/>
      <c r="T90" s="41"/>
    </row>
    <row r="91" spans="1:20" s="6" customFormat="1" ht="50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2"/>
      <c r="T91" s="41"/>
    </row>
    <row r="92" spans="1:20" s="6" customFormat="1" ht="50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2"/>
      <c r="T92" s="41"/>
    </row>
    <row r="93" spans="1:20" s="6" customFormat="1" ht="50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2"/>
      <c r="T93" s="41"/>
    </row>
    <row r="94" spans="1:20" s="6" customFormat="1" ht="50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2"/>
      <c r="T94" s="41"/>
    </row>
    <row r="95" spans="1:20" s="6" customFormat="1" ht="50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2"/>
      <c r="T95" s="41"/>
    </row>
    <row r="96" spans="1:20" s="6" customFormat="1" ht="50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2"/>
      <c r="T96" s="41"/>
    </row>
    <row r="97" spans="1:20" s="6" customFormat="1" ht="50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2"/>
      <c r="T97" s="41"/>
    </row>
    <row r="98" spans="1:20" s="6" customFormat="1" ht="50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2"/>
      <c r="T98" s="41"/>
    </row>
    <row r="99" spans="1:20" s="6" customFormat="1" ht="50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2"/>
      <c r="T99" s="41"/>
    </row>
    <row r="100" spans="1:20" s="6" customFormat="1" ht="50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2"/>
      <c r="T100" s="41"/>
    </row>
    <row r="101" spans="1:20" s="6" customFormat="1" ht="50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2"/>
      <c r="T101" s="41"/>
    </row>
    <row r="102" spans="1:20" s="6" customFormat="1" ht="50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2"/>
      <c r="T102" s="41"/>
    </row>
    <row r="103" spans="1:20" s="6" customFormat="1" ht="50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2"/>
      <c r="T103" s="41"/>
    </row>
    <row r="104" spans="1:20" s="6" customFormat="1" ht="50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2"/>
      <c r="T104" s="41"/>
    </row>
    <row r="105" spans="1:20" s="6" customFormat="1" ht="50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2"/>
      <c r="T105" s="41"/>
    </row>
    <row r="106" spans="1:20" s="6" customFormat="1" ht="50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2"/>
      <c r="T106" s="41"/>
    </row>
    <row r="107" spans="1:20" s="6" customFormat="1" ht="50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2"/>
      <c r="T107" s="41"/>
    </row>
    <row r="108" spans="1:20" s="6" customFormat="1" ht="50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2"/>
      <c r="T108" s="41"/>
    </row>
    <row r="109" spans="1:20" s="6" customFormat="1" ht="50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2"/>
      <c r="T109" s="41"/>
    </row>
    <row r="110" spans="1:20" s="6" customFormat="1" ht="50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2"/>
      <c r="T110" s="41"/>
    </row>
    <row r="111" spans="1:20" s="6" customFormat="1" ht="5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2"/>
      <c r="T111" s="41"/>
    </row>
    <row r="112" spans="1:20" s="9" customFormat="1" ht="50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2"/>
    </row>
    <row r="113" spans="1:15" s="9" customFormat="1" ht="50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2"/>
    </row>
    <row r="114" spans="1:15" s="9" customFormat="1" ht="50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2"/>
    </row>
    <row r="115" spans="1:15" s="9" customFormat="1" ht="50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2"/>
    </row>
    <row r="116" spans="1:15" s="9" customFormat="1" ht="50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2"/>
    </row>
    <row r="117" spans="1:15" s="9" customFormat="1" ht="50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2"/>
    </row>
    <row r="118" spans="1:15" s="9" customFormat="1" ht="50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2"/>
    </row>
    <row r="119" spans="1:15" s="9" customFormat="1" ht="50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2"/>
    </row>
    <row r="120" spans="1:15" s="9" customFormat="1" ht="50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2"/>
    </row>
    <row r="121" spans="1:15" s="9" customFormat="1" ht="48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2"/>
    </row>
    <row r="122" spans="1:15" s="9" customFormat="1" ht="50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2"/>
    </row>
    <row r="123" spans="1:15" s="9" customFormat="1" ht="50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2"/>
    </row>
    <row r="124" spans="1:15" s="9" customFormat="1" ht="50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2"/>
    </row>
    <row r="125" spans="1:15" s="9" customFormat="1" ht="50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2"/>
    </row>
    <row r="126" spans="1:15" s="9" customFormat="1" ht="50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2"/>
    </row>
    <row r="127" spans="1:15" s="9" customFormat="1" ht="50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2"/>
    </row>
    <row r="128" spans="1:15" s="9" customFormat="1" ht="50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2"/>
    </row>
    <row r="129" spans="1:15" s="9" customFormat="1" ht="50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2"/>
    </row>
    <row r="130" spans="1:15" s="9" customFormat="1" ht="50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2"/>
    </row>
    <row r="131" spans="1:15" s="9" customFormat="1" ht="50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2"/>
    </row>
    <row r="132" spans="1:15" s="40" customFormat="1" ht="50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2"/>
    </row>
    <row r="133" spans="1:15" s="9" customFormat="1" ht="50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2"/>
    </row>
    <row r="134" spans="1:15" s="9" customFormat="1" ht="50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2"/>
    </row>
    <row r="135" spans="1:15" s="9" customFormat="1" ht="50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2"/>
    </row>
    <row r="136" spans="1:15" s="9" customFormat="1" ht="50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2"/>
    </row>
    <row r="137" spans="1:15" s="9" customFormat="1" ht="50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2"/>
    </row>
    <row r="138" spans="1:15" s="9" customFormat="1" ht="50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2"/>
    </row>
    <row r="139" spans="1:15" s="9" customFormat="1" ht="50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2"/>
    </row>
    <row r="140" spans="1:15" s="9" customFormat="1" ht="50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2"/>
    </row>
    <row r="141" spans="1:15" s="9" customFormat="1" ht="50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2"/>
    </row>
    <row r="142" spans="1:15" s="9" customFormat="1" ht="4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2"/>
    </row>
    <row r="143" spans="1:15" s="13" customFormat="1" ht="35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2"/>
    </row>
    <row r="144" spans="1:15" s="9" customFormat="1" ht="35.1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2"/>
    </row>
    <row r="145" spans="1:15" s="9" customFormat="1" ht="35.1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2"/>
    </row>
    <row r="146" spans="1:15" s="9" customFormat="1" ht="35.1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2"/>
    </row>
    <row r="147" spans="1:15" s="9" customFormat="1" ht="35.1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2"/>
    </row>
    <row r="148" spans="1:15" s="9" customFormat="1" ht="35.1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2"/>
    </row>
    <row r="149" spans="1:15" s="9" customFormat="1" ht="35.1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2"/>
    </row>
    <row r="150" spans="1:15" s="13" customFormat="1" ht="9.9499999999999993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2"/>
    </row>
    <row r="151" spans="1:15" s="9" customFormat="1" ht="35.1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2"/>
    </row>
    <row r="152" spans="1:15" s="9" customFormat="1" ht="35.1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2"/>
    </row>
    <row r="153" spans="1:15" s="9" customFormat="1" ht="35.1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2"/>
    </row>
    <row r="154" spans="1:15" s="9" customFormat="1" ht="35.1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2"/>
    </row>
    <row r="155" spans="1:15" s="9" customFormat="1" ht="35.1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2"/>
    </row>
    <row r="156" spans="1:15" s="9" customFormat="1" ht="9.9499999999999993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2"/>
    </row>
    <row r="157" spans="1:15" s="9" customFormat="1" ht="35.1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2"/>
    </row>
    <row r="158" spans="1:15" s="9" customFormat="1" ht="35.1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2"/>
    </row>
    <row r="159" spans="1:15" s="9" customFormat="1" ht="35.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2"/>
    </row>
    <row r="160" spans="1:15" s="9" customFormat="1" ht="35.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2"/>
    </row>
    <row r="161" spans="1:16" s="9" customFormat="1" ht="35.1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2"/>
    </row>
    <row r="162" spans="1:16" s="9" customFormat="1" ht="35.1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2"/>
    </row>
    <row r="163" spans="1:16" s="9" customFormat="1" ht="9.9499999999999993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2"/>
    </row>
    <row r="164" spans="1:16" s="9" customFormat="1" ht="35.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2"/>
      <c r="P164" s="11"/>
    </row>
    <row r="165" spans="1:16" s="9" customFormat="1" ht="35.1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2"/>
    </row>
    <row r="166" spans="1:16" s="9" customFormat="1" ht="35.1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2"/>
    </row>
    <row r="167" spans="1:16" s="9" customFormat="1" ht="35.1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2"/>
    </row>
    <row r="168" spans="1:16" s="9" customFormat="1" ht="24.9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2"/>
    </row>
    <row r="169" spans="1:16" s="9" customFormat="1" ht="35.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2"/>
    </row>
    <row r="170" spans="1:16" s="13" customFormat="1" ht="35.1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2"/>
    </row>
  </sheetData>
  <mergeCells count="35">
    <mergeCell ref="A6:O6"/>
    <mergeCell ref="A7:O7"/>
    <mergeCell ref="A1:O2"/>
    <mergeCell ref="A3:O3"/>
    <mergeCell ref="A4:O4"/>
    <mergeCell ref="A5:O5"/>
    <mergeCell ref="R66:T66"/>
    <mergeCell ref="Q83:S83"/>
    <mergeCell ref="Q85:T85"/>
    <mergeCell ref="Q86:S86"/>
    <mergeCell ref="Q10:S10"/>
    <mergeCell ref="Q61:S61"/>
    <mergeCell ref="Q65:S65"/>
    <mergeCell ref="Q45:S45"/>
    <mergeCell ref="Q49:S49"/>
    <mergeCell ref="Q51:S51"/>
    <mergeCell ref="Q33:T33"/>
    <mergeCell ref="Q59:S59"/>
    <mergeCell ref="Q53:S53"/>
    <mergeCell ref="Q55:S55"/>
    <mergeCell ref="Q57:S57"/>
    <mergeCell ref="Q58:T58"/>
    <mergeCell ref="Q60:T60"/>
    <mergeCell ref="Q62:S62"/>
    <mergeCell ref="Q48:T48"/>
    <mergeCell ref="Q50:T50"/>
    <mergeCell ref="Q52:T52"/>
    <mergeCell ref="Q54:T54"/>
    <mergeCell ref="Q56:T56"/>
    <mergeCell ref="A18:A31"/>
    <mergeCell ref="B18:B27"/>
    <mergeCell ref="A11:A17"/>
    <mergeCell ref="B11:B12"/>
    <mergeCell ref="B13:B14"/>
    <mergeCell ref="B15:B16"/>
  </mergeCells>
  <dataValidations count="1">
    <dataValidation type="custom" allowBlank="1" showInputMessage="1" showErrorMessage="1" sqref="K11:K31" xr:uid="{7DE1319C-20C1-4DC9-89E3-36420E4C8104}">
      <formula1>K11</formula1>
    </dataValidation>
  </dataValidations>
  <pageMargins left="0.51181102362204722" right="0.51181102362204722" top="0.78740157480314965" bottom="0.78740157480314965" header="0.31496062992125984" footer="0.31496062992125984"/>
  <pageSetup scale="50" orientation="landscape" verticalDpi="59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55B29863A12948A3CEA097E3510C07" ma:contentTypeVersion="16" ma:contentTypeDescription="Crie um novo documento." ma:contentTypeScope="" ma:versionID="ecf840242b089a3944884f643022449b">
  <xsd:schema xmlns:xsd="http://www.w3.org/2001/XMLSchema" xmlns:xs="http://www.w3.org/2001/XMLSchema" xmlns:p="http://schemas.microsoft.com/office/2006/metadata/properties" xmlns:ns3="63712a3d-2b08-4894-87df-37e0cbeff0ef" xmlns:ns4="f78fcdbc-2e96-43e1-bb3a-f4f521679459" targetNamespace="http://schemas.microsoft.com/office/2006/metadata/properties" ma:root="true" ma:fieldsID="99127b1d1ab937c511c73888ec53d9e6" ns3:_="" ns4:_="">
    <xsd:import namespace="63712a3d-2b08-4894-87df-37e0cbeff0ef"/>
    <xsd:import namespace="f78fcdbc-2e96-43e1-bb3a-f4f5216794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OCR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12a3d-2b08-4894-87df-37e0cbeff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fcdbc-2e96-43e1-bb3a-f4f52167945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712a3d-2b08-4894-87df-37e0cbeff0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4B7AFD-2DE0-4538-B3B2-32900FAA3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712a3d-2b08-4894-87df-37e0cbeff0ef"/>
    <ds:schemaRef ds:uri="f78fcdbc-2e96-43e1-bb3a-f4f5216794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409A21-1996-47F8-A52B-90457253F23D}">
  <ds:schemaRefs>
    <ds:schemaRef ds:uri="f78fcdbc-2e96-43e1-bb3a-f4f521679459"/>
    <ds:schemaRef ds:uri="http://schemas.microsoft.com/office/2006/metadata/properties"/>
    <ds:schemaRef ds:uri="http://purl.org/dc/dcmitype/"/>
    <ds:schemaRef ds:uri="http://purl.org/dc/elements/1.1/"/>
    <ds:schemaRef ds:uri="63712a3d-2b08-4894-87df-37e0cbeff0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PATROCINIO</vt:lpstr>
      <vt:lpstr>PATROCINIO!Area_de_impressao</vt:lpstr>
      <vt:lpstr>PATROCINIO!VALORETAPA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Aline Ganzarolli De Morais</cp:lastModifiedBy>
  <cp:revision/>
  <dcterms:created xsi:type="dcterms:W3CDTF">2023-11-07T19:41:50Z</dcterms:created>
  <dcterms:modified xsi:type="dcterms:W3CDTF">2024-11-19T20:53:04Z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0x0101004755B29863A12948A3CEA097E3510C07</vt:lpwstr>
  </property>
</Properties>
</file>